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/>
  <mc:AlternateContent xmlns:mc="http://schemas.openxmlformats.org/markup-compatibility/2006">
    <mc:Choice Requires="x15">
      <x15ac:absPath xmlns:x15ac="http://schemas.microsoft.com/office/spreadsheetml/2010/11/ac" url="D:\O\tonery\038\1 výzva\"/>
    </mc:Choice>
  </mc:AlternateContent>
  <xr:revisionPtr revIDLastSave="0" documentId="13_ncr:1_{5945E710-AFC4-42B4-963A-B72E32811126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Tonery" sheetId="1" r:id="rId1"/>
  </sheets>
  <definedNames>
    <definedName name="_xlnm.Print_Area" localSheetId="0">Tonery!$B$2:$T$28</definedName>
  </definedNames>
  <calcPr calcId="191029"/>
</workbook>
</file>

<file path=xl/calcChain.xml><?xml version="1.0" encoding="utf-8"?>
<calcChain xmlns="http://schemas.openxmlformats.org/spreadsheetml/2006/main">
  <c r="R18" i="1" l="1"/>
  <c r="R22" i="1"/>
  <c r="R23" i="1"/>
  <c r="R24" i="1"/>
  <c r="S18" i="1"/>
  <c r="R19" i="1"/>
  <c r="S19" i="1"/>
  <c r="R20" i="1"/>
  <c r="S20" i="1"/>
  <c r="R21" i="1"/>
  <c r="S21" i="1"/>
  <c r="S24" i="1"/>
  <c r="R25" i="1"/>
  <c r="S25" i="1"/>
  <c r="H24" i="1"/>
  <c r="H23" i="1"/>
  <c r="H22" i="1"/>
  <c r="H21" i="1"/>
  <c r="H20" i="1"/>
  <c r="H19" i="1"/>
  <c r="H18" i="1"/>
  <c r="O18" i="1"/>
  <c r="O19" i="1"/>
  <c r="O20" i="1"/>
  <c r="O21" i="1"/>
  <c r="O22" i="1"/>
  <c r="O23" i="1"/>
  <c r="O24" i="1"/>
  <c r="S23" i="1" l="1"/>
  <c r="S22" i="1"/>
  <c r="S11" i="1"/>
  <c r="S12" i="1"/>
  <c r="S17" i="1"/>
  <c r="S8" i="1"/>
  <c r="S9" i="1"/>
  <c r="S10" i="1"/>
  <c r="S13" i="1"/>
  <c r="S14" i="1"/>
  <c r="S15" i="1"/>
  <c r="S16" i="1"/>
  <c r="R8" i="1" l="1"/>
  <c r="R9" i="1"/>
  <c r="R10" i="1"/>
  <c r="R11" i="1"/>
  <c r="R12" i="1"/>
  <c r="R13" i="1"/>
  <c r="R14" i="1"/>
  <c r="R15" i="1"/>
  <c r="R16" i="1"/>
  <c r="R17" i="1"/>
  <c r="O8" i="1"/>
  <c r="O9" i="1"/>
  <c r="O10" i="1"/>
  <c r="O11" i="1"/>
  <c r="O12" i="1"/>
  <c r="O13" i="1"/>
  <c r="O14" i="1"/>
  <c r="O15" i="1"/>
  <c r="O16" i="1"/>
  <c r="O17" i="1"/>
  <c r="O25" i="1"/>
  <c r="H25" i="1"/>
  <c r="H17" i="1"/>
  <c r="H16" i="1"/>
  <c r="H15" i="1"/>
  <c r="H14" i="1"/>
  <c r="H13" i="1"/>
  <c r="H12" i="1"/>
  <c r="H11" i="1"/>
  <c r="H10" i="1"/>
  <c r="H9" i="1"/>
  <c r="H8" i="1"/>
  <c r="H7" i="1" l="1"/>
  <c r="S7" i="1" l="1"/>
  <c r="R7" i="1"/>
  <c r="Q28" i="1" s="1"/>
  <c r="O7" i="1"/>
  <c r="P28" i="1" s="1"/>
</calcChain>
</file>

<file path=xl/sharedStrings.xml><?xml version="1.0" encoding="utf-8"?>
<sst xmlns="http://schemas.openxmlformats.org/spreadsheetml/2006/main" count="113" uniqueCount="80">
  <si>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</si>
  <si>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</si>
  <si>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</si>
  <si>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</si>
  <si>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</si>
  <si>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</si>
  <si>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</si>
  <si>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</si>
  <si>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</si>
  <si>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</si>
  <si>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</si>
  <si>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</si>
  <si>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</si>
  <si>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>44613700-7 - Nádoby na odpad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</si>
  <si>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</si>
  <si>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</si>
  <si>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</si>
  <si>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</si>
  <si>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</si>
  <si>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</si>
  <si>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</si>
  <si>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</si>
  <si>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</si>
  <si>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</si>
  <si>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</si>
  <si>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</si>
  <si>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</si>
  <si>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</si>
  <si>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ks</t>
  </si>
  <si>
    <t>Samostatná faktura</t>
  </si>
  <si>
    <t>NE</t>
  </si>
  <si>
    <t>Originální toner. Výtěžnost 25 000 stran.</t>
  </si>
  <si>
    <t>Originální toner. Výtěžnost 15 000 stran.</t>
  </si>
  <si>
    <t>Příloha č. 2 Kupní smlouvy - technická specifikace
Tonery (II.) 038 - 2021 (originální)</t>
  </si>
  <si>
    <t>Obrazový válec do tiskárny OKI MC352dn</t>
  </si>
  <si>
    <t>Pásová jednotka do tiskárny OKI MC352dn</t>
  </si>
  <si>
    <t>Originální pásová jednotka do tiskárny OKI MC352dn. Výtěžnost 60 000 stran A4 dle ISO-ISC 19798.</t>
  </si>
  <si>
    <t>sada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</si>
  <si>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</si>
  <si>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</si>
  <si>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KSS - Nikol Kubátová,
Tel.: 37763 5652,
E-mail: nkubatov@kss.zcu.cz</t>
  </si>
  <si>
    <t>NTIS - Ing. Markéta Lintimerová,
Tel.: 37763 2543,
E-mail: lintimer@ntis.zcu.cz</t>
  </si>
  <si>
    <t>Technická 8,
301 00 Plzeň,
budova Fakulty aplikovaných věd,
místnost UN 526</t>
  </si>
  <si>
    <t>Sedláčkova 15, 
301 00 Plzeň,
Fakulta filozofická - Katedra sociologie, 
místnost SP 506</t>
  </si>
  <si>
    <t>KKY - Ing. Jaroslav Šebesta, 
Tel.: 37763 2131,
E-mail: sebesta@kky.zcu.cz</t>
  </si>
  <si>
    <t>Technická 8,  
301 00 Plzeň, 
Fakulta aplikovaných věd - NTIS, 
místnost UC 431</t>
  </si>
  <si>
    <t>EO - Václava Vlková,
Tel.: 37763 1146,
E-mail: vlkovav@rek.zcu.cz</t>
  </si>
  <si>
    <t>Univerzitní 8,
301 00 Plzeň,
Rektorát - Ekonomický odbor, 
místnost UR 221</t>
  </si>
  <si>
    <t>Toner do tiskárny Canon Pixma TS5050 - černý XL</t>
  </si>
  <si>
    <t>Originální náplň. Kapacita min. 11 ml (běžný papír, barevný dokumet A4).</t>
  </si>
  <si>
    <t>Toner do tiskárny Canon Pixma TS5050 - modrý XL</t>
  </si>
  <si>
    <t>Toner do tiskárny Canon Pixma TS5050 - červený XL</t>
  </si>
  <si>
    <t>Originální náplň. Kapacita min. 11 ml / 645 stran A4  běžný papír, barevný dokumet.</t>
  </si>
  <si>
    <t>Originální náplň. Kapacita min. 11 ml / 715 stran A4 běžný papír, barevný dokument.</t>
  </si>
  <si>
    <t>Toner do tiskárny Canon Pixma TS5050 - žlutý XL</t>
  </si>
  <si>
    <t xml:space="preserve">Originální náplň. Kapacita min. 11 ml/ 715 stran A4 běžný papír, barevný dokumet. </t>
  </si>
  <si>
    <t>Toner do tiskárny Canon Pixma TS5050 - pigmentová černá XL</t>
  </si>
  <si>
    <t>Originální náplň. Kapacita min. 22 ml / 500 stran A4 běžný papír, barevný dokumet.</t>
  </si>
  <si>
    <t>Toner do tiskárny Triumph Adler 3505ci - černý  (black)</t>
  </si>
  <si>
    <t>Toner do tiskárny Triumph Adler 3505ci - azurový (cyan)</t>
  </si>
  <si>
    <t>Toner do tiskárny Triumph Adler 3505ci - purpurový (magenta)</t>
  </si>
  <si>
    <t>Toner do tiskárny Triumph Adler 3505ci - žlutý (yellow)</t>
  </si>
  <si>
    <t>Originální odpadní nádoba pro Triumph Adler 3505ci</t>
  </si>
  <si>
    <t>Výtěžnost 25 000 / 100 000 stran.</t>
  </si>
  <si>
    <t>Toner do tiskárny OKI MC352dn - cyan</t>
  </si>
  <si>
    <t>Originální modrý toner do tiskárny OKI. Výtěžnost 2 000 stran A4 dle ISO-ISC 19798.</t>
  </si>
  <si>
    <t>Ttoner do tiskárny OKI MC352dn - yellow</t>
  </si>
  <si>
    <t>Originální žlutý toner do tiskárny OKI. Výtěžnost 2 000 stran A4 dle ISO-ISC 19798.</t>
  </si>
  <si>
    <t>Toner do tiskárny OKI MC352dn - magenta</t>
  </si>
  <si>
    <t>Originální růžový toner do tiskárny OKI. Výtěžnost 2 000 stran A4 dle ISO-ISC 19798.</t>
  </si>
  <si>
    <t>Toner do tiskárny OKI MC352dn - black</t>
  </si>
  <si>
    <t>Originální černý toner do tiskárny OKI. Výtěžnost 3 500 stran A4 dle ISO-ISC 19798.</t>
  </si>
  <si>
    <t>Originální obrazový válec do tiskárny OKI MC352dn. Výtěžnost 30 000 stran A4 dle ISO-ISC 19798.</t>
  </si>
  <si>
    <t>Originální toner. Výtěžnost 10 000 stran.</t>
  </si>
  <si>
    <t>Originální toner. Výtěžnost 2 200 stran.</t>
  </si>
  <si>
    <t>Toner do tiskárny HP LaserJet PRO M201dw - černý</t>
  </si>
  <si>
    <t>Toner do tiskárny HP Laser Jet Pro 400 M404dn - černý</t>
  </si>
  <si>
    <t>Toner do tiskárny HPLJ1536 dnf MFP - černý</t>
  </si>
  <si>
    <t>Originální  toner Duo Pack. Minimální výtěžnost 4 200 stran (2x 2 100 stran) A4 dle ISO-ISC 19798.</t>
  </si>
  <si>
    <t>Název projektu: Výzkum a vývoj inteligentních komponent pokročilých technologií pro plzeňskou metropolitní oblast (InteCom) 
Číslo projektu: CZ.02.1.01/0.0/0.0/17_048/0007267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</si>
</sst>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9" fillId="0" borderId="0"/>
  </cellStyleXfs>
  <cellXfs count="157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6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0" fontId="20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21" fillId="0" borderId="0" xfId="0" applyFont="1" applyAlignment="1">
      <alignment vertical="top" wrapText="1"/>
    </xf>
    <xf numFmtId="0" fontId="16" fillId="0" borderId="0" xfId="0" applyFont="1" applyAlignment="1">
      <alignment horizontal="left" vertical="center" wrapText="1"/>
    </xf>
    <xf numFmtId="0" fontId="23" fillId="6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4" fillId="0" borderId="0" xfId="0" applyFont="1"/>
    <xf numFmtId="0" fontId="24" fillId="0" borderId="0" xfId="0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13" fillId="0" borderId="0" xfId="0" applyFont="1" applyBorder="1" applyAlignment="1">
      <alignment vertical="center"/>
    </xf>
    <xf numFmtId="0" fontId="14" fillId="0" borderId="0" xfId="0" applyFont="1" applyBorder="1" applyAlignment="1">
      <alignment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0" fillId="0" borderId="7" xfId="0" applyBorder="1"/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/>
    </xf>
    <xf numFmtId="164" fontId="0" fillId="3" borderId="9" xfId="0" applyNumberFormat="1" applyFill="1" applyBorder="1" applyAlignment="1">
      <alignment horizontal="right" vertical="center" indent="1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/>
    </xf>
    <xf numFmtId="164" fontId="0" fillId="3" borderId="14" xfId="0" applyNumberFormat="1" applyFill="1" applyBorder="1" applyAlignment="1">
      <alignment horizontal="right" vertical="center" indent="1"/>
    </xf>
    <xf numFmtId="0" fontId="6" fillId="3" borderId="11" xfId="0" applyFont="1" applyFill="1" applyBorder="1" applyAlignment="1">
      <alignment horizontal="left" vertical="center" wrapText="1" indent="1"/>
    </xf>
    <xf numFmtId="164" fontId="0" fillId="0" borderId="9" xfId="0" applyNumberFormat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164" fontId="0" fillId="0" borderId="14" xfId="0" applyNumberFormat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left" vertical="center" wrapText="1" indent="1"/>
    </xf>
    <xf numFmtId="0" fontId="0" fillId="4" borderId="17" xfId="0" applyFill="1" applyBorder="1" applyAlignment="1">
      <alignment horizontal="center" vertical="center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0" fillId="3" borderId="18" xfId="0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20" fillId="3" borderId="18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left" vertical="center" wrapText="1" indent="1"/>
    </xf>
    <xf numFmtId="3" fontId="0" fillId="2" borderId="19" xfId="0" applyNumberForma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4" borderId="21" xfId="0" applyFill="1" applyBorder="1" applyAlignment="1">
      <alignment horizontal="center" vertical="center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left" vertical="center" wrapText="1" indent="1"/>
    </xf>
    <xf numFmtId="0" fontId="3" fillId="3" borderId="11" xfId="0" applyFont="1" applyFill="1" applyBorder="1" applyAlignment="1">
      <alignment horizontal="left" vertical="center" wrapText="1" indent="1"/>
    </xf>
    <xf numFmtId="0" fontId="3" fillId="3" borderId="17" xfId="0" applyFont="1" applyFill="1" applyBorder="1" applyAlignment="1">
      <alignment horizontal="left" vertical="center" wrapText="1" indent="1"/>
    </xf>
    <xf numFmtId="0" fontId="3" fillId="3" borderId="14" xfId="0" applyFont="1" applyFill="1" applyBorder="1" applyAlignment="1">
      <alignment horizontal="left" vertical="center" wrapText="1" indent="1"/>
    </xf>
    <xf numFmtId="0" fontId="3" fillId="3" borderId="21" xfId="0" applyFont="1" applyFill="1" applyBorder="1" applyAlignment="1">
      <alignment horizontal="left" vertical="center" wrapText="1" indent="1"/>
    </xf>
    <xf numFmtId="0" fontId="3" fillId="3" borderId="18" xfId="0" applyFont="1" applyFill="1" applyBorder="1" applyAlignment="1">
      <alignment horizontal="left" vertical="center" wrapText="1" indent="1"/>
    </xf>
    <xf numFmtId="0" fontId="0" fillId="3" borderId="14" xfId="0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10" fillId="6" borderId="4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 wrapText="1"/>
    </xf>
    <xf numFmtId="0" fontId="16" fillId="0" borderId="0" xfId="0" applyFont="1" applyAlignment="1">
      <alignment horizontal="left" wrapText="1"/>
    </xf>
    <xf numFmtId="164" fontId="9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2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20" fillId="3" borderId="12" xfId="0" applyFont="1" applyFill="1" applyBorder="1" applyAlignment="1">
      <alignment horizontal="center" vertical="center" wrapText="1"/>
    </xf>
    <xf numFmtId="0" fontId="20" fillId="3" borderId="15" xfId="0" applyFont="1" applyFill="1" applyBorder="1" applyAlignment="1">
      <alignment horizontal="center" vertical="center" wrapText="1"/>
    </xf>
    <xf numFmtId="0" fontId="20" fillId="3" borderId="6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17" fillId="5" borderId="9" xfId="0" applyFont="1" applyFill="1" applyBorder="1" applyAlignment="1" applyProtection="1">
      <alignment horizontal="left" vertical="center" wrapText="1" indent="1"/>
      <protection locked="0"/>
    </xf>
    <xf numFmtId="0" fontId="17" fillId="5" borderId="11" xfId="0" applyFont="1" applyFill="1" applyBorder="1" applyAlignment="1" applyProtection="1">
      <alignment horizontal="left" vertical="center" wrapText="1" indent="1"/>
      <protection locked="0"/>
    </xf>
    <xf numFmtId="0" fontId="17" fillId="5" borderId="17" xfId="0" applyFont="1" applyFill="1" applyBorder="1" applyAlignment="1" applyProtection="1">
      <alignment horizontal="left" vertical="center" wrapText="1" indent="1"/>
      <protection locked="0"/>
    </xf>
    <xf numFmtId="0" fontId="17" fillId="5" borderId="14" xfId="0" applyFont="1" applyFill="1" applyBorder="1" applyAlignment="1" applyProtection="1">
      <alignment horizontal="left" vertical="center" wrapText="1" indent="1"/>
      <protection locked="0"/>
    </xf>
    <xf numFmtId="0" fontId="17" fillId="5" borderId="21" xfId="0" applyFont="1" applyFill="1" applyBorder="1" applyAlignment="1" applyProtection="1">
      <alignment horizontal="left" vertical="center" wrapText="1" indent="1"/>
      <protection locked="0"/>
    </xf>
    <xf numFmtId="0" fontId="17" fillId="5" borderId="18" xfId="0" applyFont="1" applyFill="1" applyBorder="1" applyAlignment="1" applyProtection="1">
      <alignment horizontal="left" vertical="center" wrapText="1" indent="1"/>
      <protection locked="0"/>
    </xf>
    <xf numFmtId="164" fontId="17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5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5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5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5" borderId="18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ont>
        <b/>
        <i val="0"/>
      </font>
    </dxf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75"/>
  <sheetViews>
    <sheetView tabSelected="1" topLeftCell="F15" zoomScale="66" zoomScaleNormal="66" workbookViewId="0">
      <selection activeCell="K23" sqref="K23:K24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55.7109375" style="1" customWidth="1"/>
    <col min="4" max="4" width="11.7109375" style="2" customWidth="1"/>
    <col min="5" max="5" width="11.28515625" style="3" customWidth="1"/>
    <col min="6" max="6" width="98.42578125" style="1" customWidth="1"/>
    <col min="7" max="7" width="27.85546875" style="1" customWidth="1"/>
    <col min="8" max="8" width="19.42578125" style="1" customWidth="1"/>
    <col min="9" max="9" width="21.85546875" style="1" customWidth="1"/>
    <col min="10" max="10" width="16.85546875" style="1" customWidth="1"/>
    <col min="11" max="11" width="51.85546875" style="5" customWidth="1"/>
    <col min="12" max="12" width="31.28515625" style="5" customWidth="1"/>
    <col min="13" max="13" width="50" style="5" customWidth="1"/>
    <col min="14" max="14" width="25.7109375" style="1" customWidth="1"/>
    <col min="15" max="15" width="17.7109375" style="1" hidden="1" customWidth="1"/>
    <col min="16" max="16" width="21.5703125" style="5" customWidth="1"/>
    <col min="17" max="17" width="23.710937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9.140625" style="4" customWidth="1"/>
    <col min="22" max="16384" width="9.140625" style="5"/>
  </cols>
  <sheetData>
    <row r="1" spans="2:21" ht="43.15" customHeight="1" x14ac:dyDescent="0.25">
      <c r="B1" s="115" t="s">
        <v>33</v>
      </c>
      <c r="C1" s="116"/>
      <c r="D1" s="34"/>
      <c r="E1" s="35"/>
    </row>
    <row r="2" spans="2:21" ht="18.75" customHeight="1" x14ac:dyDescent="0.25">
      <c r="B2" s="10"/>
      <c r="C2" s="5"/>
      <c r="D2" s="10"/>
      <c r="E2" s="11"/>
      <c r="F2" s="6"/>
      <c r="G2" s="44"/>
      <c r="H2" s="44"/>
      <c r="I2" s="44"/>
      <c r="J2" s="42"/>
      <c r="K2" s="43"/>
      <c r="L2" s="43"/>
      <c r="N2" s="6"/>
      <c r="O2" s="6"/>
      <c r="P2" s="7"/>
      <c r="Q2" s="7"/>
      <c r="S2" s="7"/>
      <c r="T2" s="8"/>
      <c r="U2" s="9"/>
    </row>
    <row r="3" spans="2:21" ht="18" customHeight="1" x14ac:dyDescent="0.25">
      <c r="B3" s="15"/>
      <c r="C3" s="13" t="s">
        <v>0</v>
      </c>
      <c r="D3" s="14"/>
      <c r="E3" s="14"/>
      <c r="F3" s="14"/>
      <c r="G3" s="45"/>
      <c r="H3" s="45"/>
      <c r="I3" s="45"/>
      <c r="J3" s="45"/>
      <c r="K3" s="45"/>
      <c r="L3" s="45"/>
      <c r="M3" s="7"/>
      <c r="N3" s="36"/>
      <c r="O3" s="4"/>
      <c r="P3" s="36"/>
      <c r="Q3" s="36"/>
      <c r="R3" s="36"/>
      <c r="S3" s="36"/>
    </row>
    <row r="4" spans="2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6"/>
      <c r="O4" s="6"/>
      <c r="P4" s="7"/>
      <c r="Q4" s="7"/>
      <c r="S4" s="7"/>
    </row>
    <row r="5" spans="2:21" ht="34.5" customHeight="1" thickBot="1" x14ac:dyDescent="0.3">
      <c r="B5" s="18"/>
      <c r="C5" s="19"/>
      <c r="D5" s="20"/>
      <c r="E5" s="20"/>
      <c r="F5" s="6"/>
      <c r="G5" s="21" t="s">
        <v>2</v>
      </c>
      <c r="H5" s="39"/>
      <c r="I5" s="6"/>
      <c r="J5" s="6"/>
      <c r="N5" s="22"/>
      <c r="O5" s="22"/>
      <c r="Q5" s="21" t="s">
        <v>2</v>
      </c>
      <c r="U5" s="12"/>
    </row>
    <row r="6" spans="2:21" ht="102.75" customHeight="1" thickTop="1" thickBot="1" x14ac:dyDescent="0.3">
      <c r="B6" s="23" t="s">
        <v>3</v>
      </c>
      <c r="C6" s="38" t="s">
        <v>17</v>
      </c>
      <c r="D6" s="24" t="s">
        <v>4</v>
      </c>
      <c r="E6" s="38" t="s">
        <v>18</v>
      </c>
      <c r="F6" s="38" t="s">
        <v>19</v>
      </c>
      <c r="G6" s="25" t="s">
        <v>5</v>
      </c>
      <c r="H6" s="38" t="s">
        <v>14</v>
      </c>
      <c r="I6" s="38" t="s">
        <v>20</v>
      </c>
      <c r="J6" s="38" t="s">
        <v>21</v>
      </c>
      <c r="K6" s="24" t="s">
        <v>39</v>
      </c>
      <c r="L6" s="46" t="s">
        <v>22</v>
      </c>
      <c r="M6" s="38" t="s">
        <v>25</v>
      </c>
      <c r="N6" s="38" t="s">
        <v>23</v>
      </c>
      <c r="O6" s="38" t="s">
        <v>24</v>
      </c>
      <c r="P6" s="24" t="s">
        <v>6</v>
      </c>
      <c r="Q6" s="26" t="s">
        <v>7</v>
      </c>
      <c r="R6" s="109" t="s">
        <v>8</v>
      </c>
      <c r="S6" s="109" t="s">
        <v>9</v>
      </c>
      <c r="T6" s="38" t="s">
        <v>26</v>
      </c>
      <c r="U6" s="38" t="s">
        <v>27</v>
      </c>
    </row>
    <row r="7" spans="2:21" ht="37.5" customHeight="1" thickTop="1" x14ac:dyDescent="0.25">
      <c r="B7" s="48">
        <v>1</v>
      </c>
      <c r="C7" s="101" t="s">
        <v>48</v>
      </c>
      <c r="D7" s="49">
        <v>1</v>
      </c>
      <c r="E7" s="50" t="s">
        <v>28</v>
      </c>
      <c r="F7" s="101" t="s">
        <v>49</v>
      </c>
      <c r="G7" s="145"/>
      <c r="H7" s="51" t="str">
        <f t="shared" ref="H7:H25" si="0">IF(P7&gt;1999,"ANO","NE")</f>
        <v>NE</v>
      </c>
      <c r="I7" s="140" t="s">
        <v>29</v>
      </c>
      <c r="J7" s="143" t="s">
        <v>30</v>
      </c>
      <c r="K7" s="132"/>
      <c r="L7" s="122" t="s">
        <v>40</v>
      </c>
      <c r="M7" s="122" t="s">
        <v>43</v>
      </c>
      <c r="N7" s="127">
        <v>14</v>
      </c>
      <c r="O7" s="66">
        <f>D7*P7</f>
        <v>300</v>
      </c>
      <c r="P7" s="52">
        <v>300</v>
      </c>
      <c r="Q7" s="151"/>
      <c r="R7" s="67">
        <f>D7*Q7</f>
        <v>0</v>
      </c>
      <c r="S7" s="68" t="str">
        <f t="shared" ref="S7:S17" si="1">IF(ISNUMBER(Q7), IF(Q7&gt;P7,"NEVYHOVUJE","VYHOVUJE")," ")</f>
        <v xml:space="preserve"> </v>
      </c>
      <c r="T7" s="143"/>
      <c r="U7" s="143" t="s">
        <v>10</v>
      </c>
    </row>
    <row r="8" spans="2:21" ht="37.5" customHeight="1" x14ac:dyDescent="0.25">
      <c r="B8" s="53">
        <v>2</v>
      </c>
      <c r="C8" s="102" t="s">
        <v>50</v>
      </c>
      <c r="D8" s="54">
        <v>1</v>
      </c>
      <c r="E8" s="55" t="s">
        <v>28</v>
      </c>
      <c r="F8" s="102" t="s">
        <v>53</v>
      </c>
      <c r="G8" s="146"/>
      <c r="H8" s="56" t="str">
        <f t="shared" si="0"/>
        <v>NE</v>
      </c>
      <c r="I8" s="141"/>
      <c r="J8" s="136"/>
      <c r="K8" s="133"/>
      <c r="L8" s="123"/>
      <c r="M8" s="125"/>
      <c r="N8" s="128"/>
      <c r="O8" s="57">
        <f t="shared" ref="O8:O25" si="2">D8*P8</f>
        <v>350</v>
      </c>
      <c r="P8" s="58">
        <v>350</v>
      </c>
      <c r="Q8" s="152"/>
      <c r="R8" s="59">
        <f t="shared" ref="R8:R17" si="3">D8*Q8</f>
        <v>0</v>
      </c>
      <c r="S8" s="60" t="str">
        <f t="shared" si="1"/>
        <v xml:space="preserve"> </v>
      </c>
      <c r="T8" s="136"/>
      <c r="U8" s="136"/>
    </row>
    <row r="9" spans="2:21" ht="37.5" customHeight="1" x14ac:dyDescent="0.25">
      <c r="B9" s="53">
        <v>3</v>
      </c>
      <c r="C9" s="102" t="s">
        <v>51</v>
      </c>
      <c r="D9" s="54">
        <v>1</v>
      </c>
      <c r="E9" s="55" t="s">
        <v>28</v>
      </c>
      <c r="F9" s="102" t="s">
        <v>52</v>
      </c>
      <c r="G9" s="146"/>
      <c r="H9" s="56" t="str">
        <f t="shared" si="0"/>
        <v>NE</v>
      </c>
      <c r="I9" s="141"/>
      <c r="J9" s="136"/>
      <c r="K9" s="133"/>
      <c r="L9" s="123"/>
      <c r="M9" s="125"/>
      <c r="N9" s="128"/>
      <c r="O9" s="57">
        <f t="shared" si="2"/>
        <v>350</v>
      </c>
      <c r="P9" s="58">
        <v>350</v>
      </c>
      <c r="Q9" s="152"/>
      <c r="R9" s="59">
        <f t="shared" si="3"/>
        <v>0</v>
      </c>
      <c r="S9" s="60" t="str">
        <f t="shared" si="1"/>
        <v xml:space="preserve"> </v>
      </c>
      <c r="T9" s="136"/>
      <c r="U9" s="136"/>
    </row>
    <row r="10" spans="2:21" ht="37.5" customHeight="1" x14ac:dyDescent="0.25">
      <c r="B10" s="53">
        <v>4</v>
      </c>
      <c r="C10" s="102" t="s">
        <v>54</v>
      </c>
      <c r="D10" s="54">
        <v>1</v>
      </c>
      <c r="E10" s="55" t="s">
        <v>28</v>
      </c>
      <c r="F10" s="102" t="s">
        <v>55</v>
      </c>
      <c r="G10" s="146"/>
      <c r="H10" s="56" t="str">
        <f t="shared" si="0"/>
        <v>NE</v>
      </c>
      <c r="I10" s="141"/>
      <c r="J10" s="136"/>
      <c r="K10" s="133"/>
      <c r="L10" s="123"/>
      <c r="M10" s="125"/>
      <c r="N10" s="128"/>
      <c r="O10" s="57">
        <f t="shared" si="2"/>
        <v>350</v>
      </c>
      <c r="P10" s="58">
        <v>350</v>
      </c>
      <c r="Q10" s="152"/>
      <c r="R10" s="59">
        <f t="shared" si="3"/>
        <v>0</v>
      </c>
      <c r="S10" s="60" t="str">
        <f t="shared" si="1"/>
        <v xml:space="preserve"> </v>
      </c>
      <c r="T10" s="136"/>
      <c r="U10" s="136"/>
    </row>
    <row r="11" spans="2:21" ht="37.5" customHeight="1" thickBot="1" x14ac:dyDescent="0.3">
      <c r="B11" s="72">
        <v>5</v>
      </c>
      <c r="C11" s="103" t="s">
        <v>56</v>
      </c>
      <c r="D11" s="73">
        <v>1</v>
      </c>
      <c r="E11" s="74" t="s">
        <v>28</v>
      </c>
      <c r="F11" s="103" t="s">
        <v>57</v>
      </c>
      <c r="G11" s="147"/>
      <c r="H11" s="76" t="str">
        <f t="shared" si="0"/>
        <v>NE</v>
      </c>
      <c r="I11" s="142"/>
      <c r="J11" s="137"/>
      <c r="K11" s="134"/>
      <c r="L11" s="124"/>
      <c r="M11" s="126"/>
      <c r="N11" s="129"/>
      <c r="O11" s="77">
        <f t="shared" si="2"/>
        <v>350</v>
      </c>
      <c r="P11" s="78">
        <v>350</v>
      </c>
      <c r="Q11" s="153"/>
      <c r="R11" s="79">
        <f t="shared" si="3"/>
        <v>0</v>
      </c>
      <c r="S11" s="80" t="str">
        <f t="shared" si="1"/>
        <v xml:space="preserve"> </v>
      </c>
      <c r="T11" s="137"/>
      <c r="U11" s="137"/>
    </row>
    <row r="12" spans="2:21" ht="37.5" customHeight="1" x14ac:dyDescent="0.25">
      <c r="B12" s="61">
        <v>6</v>
      </c>
      <c r="C12" s="104" t="s">
        <v>58</v>
      </c>
      <c r="D12" s="62">
        <v>1</v>
      </c>
      <c r="E12" s="107" t="s">
        <v>28</v>
      </c>
      <c r="F12" s="104" t="s">
        <v>31</v>
      </c>
      <c r="G12" s="148"/>
      <c r="H12" s="63" t="str">
        <f t="shared" si="0"/>
        <v>ANO</v>
      </c>
      <c r="I12" s="130" t="s">
        <v>29</v>
      </c>
      <c r="J12" s="135" t="s">
        <v>38</v>
      </c>
      <c r="K12" s="138" t="s">
        <v>79</v>
      </c>
      <c r="L12" s="130" t="s">
        <v>41</v>
      </c>
      <c r="M12" s="130" t="s">
        <v>42</v>
      </c>
      <c r="N12" s="131">
        <v>14</v>
      </c>
      <c r="O12" s="69">
        <f t="shared" si="2"/>
        <v>2500</v>
      </c>
      <c r="P12" s="64">
        <v>2500</v>
      </c>
      <c r="Q12" s="154"/>
      <c r="R12" s="70">
        <f t="shared" si="3"/>
        <v>0</v>
      </c>
      <c r="S12" s="71" t="str">
        <f t="shared" si="1"/>
        <v xml:space="preserve"> </v>
      </c>
      <c r="T12" s="135"/>
      <c r="U12" s="135" t="s">
        <v>10</v>
      </c>
    </row>
    <row r="13" spans="2:21" ht="37.5" customHeight="1" x14ac:dyDescent="0.25">
      <c r="B13" s="53">
        <v>7</v>
      </c>
      <c r="C13" s="102" t="s">
        <v>59</v>
      </c>
      <c r="D13" s="54">
        <v>1</v>
      </c>
      <c r="E13" s="55" t="s">
        <v>28</v>
      </c>
      <c r="F13" s="102" t="s">
        <v>32</v>
      </c>
      <c r="G13" s="146"/>
      <c r="H13" s="56" t="str">
        <f t="shared" si="0"/>
        <v>ANO</v>
      </c>
      <c r="I13" s="125"/>
      <c r="J13" s="136"/>
      <c r="K13" s="125"/>
      <c r="L13" s="123"/>
      <c r="M13" s="123"/>
      <c r="N13" s="128"/>
      <c r="O13" s="57">
        <f t="shared" si="2"/>
        <v>3000</v>
      </c>
      <c r="P13" s="58">
        <v>3000</v>
      </c>
      <c r="Q13" s="152"/>
      <c r="R13" s="59">
        <f t="shared" si="3"/>
        <v>0</v>
      </c>
      <c r="S13" s="60" t="str">
        <f t="shared" si="1"/>
        <v xml:space="preserve"> </v>
      </c>
      <c r="T13" s="136"/>
      <c r="U13" s="136"/>
    </row>
    <row r="14" spans="2:21" ht="37.5" customHeight="1" x14ac:dyDescent="0.25">
      <c r="B14" s="53">
        <v>8</v>
      </c>
      <c r="C14" s="102" t="s">
        <v>60</v>
      </c>
      <c r="D14" s="54">
        <v>1</v>
      </c>
      <c r="E14" s="55" t="s">
        <v>28</v>
      </c>
      <c r="F14" s="102" t="s">
        <v>32</v>
      </c>
      <c r="G14" s="146"/>
      <c r="H14" s="56" t="str">
        <f t="shared" si="0"/>
        <v>ANO</v>
      </c>
      <c r="I14" s="125"/>
      <c r="J14" s="136"/>
      <c r="K14" s="125"/>
      <c r="L14" s="123"/>
      <c r="M14" s="123"/>
      <c r="N14" s="128"/>
      <c r="O14" s="57">
        <f t="shared" si="2"/>
        <v>3000</v>
      </c>
      <c r="P14" s="58">
        <v>3000</v>
      </c>
      <c r="Q14" s="152"/>
      <c r="R14" s="59">
        <f t="shared" si="3"/>
        <v>0</v>
      </c>
      <c r="S14" s="60" t="str">
        <f t="shared" si="1"/>
        <v xml:space="preserve"> </v>
      </c>
      <c r="T14" s="136"/>
      <c r="U14" s="136"/>
    </row>
    <row r="15" spans="2:21" ht="37.5" customHeight="1" x14ac:dyDescent="0.25">
      <c r="B15" s="53">
        <v>9</v>
      </c>
      <c r="C15" s="102" t="s">
        <v>61</v>
      </c>
      <c r="D15" s="54">
        <v>1</v>
      </c>
      <c r="E15" s="55" t="s">
        <v>28</v>
      </c>
      <c r="F15" s="102" t="s">
        <v>32</v>
      </c>
      <c r="G15" s="146"/>
      <c r="H15" s="56" t="str">
        <f t="shared" si="0"/>
        <v>ANO</v>
      </c>
      <c r="I15" s="125"/>
      <c r="J15" s="136"/>
      <c r="K15" s="125"/>
      <c r="L15" s="123"/>
      <c r="M15" s="123"/>
      <c r="N15" s="128"/>
      <c r="O15" s="57">
        <f t="shared" si="2"/>
        <v>3000</v>
      </c>
      <c r="P15" s="58">
        <v>3000</v>
      </c>
      <c r="Q15" s="152"/>
      <c r="R15" s="59">
        <f t="shared" si="3"/>
        <v>0</v>
      </c>
      <c r="S15" s="60" t="str">
        <f t="shared" si="1"/>
        <v xml:space="preserve"> </v>
      </c>
      <c r="T15" s="136"/>
      <c r="U15" s="144"/>
    </row>
    <row r="16" spans="2:21" ht="37.5" customHeight="1" thickBot="1" x14ac:dyDescent="0.3">
      <c r="B16" s="72">
        <v>10</v>
      </c>
      <c r="C16" s="103" t="s">
        <v>62</v>
      </c>
      <c r="D16" s="73">
        <v>3</v>
      </c>
      <c r="E16" s="74" t="s">
        <v>28</v>
      </c>
      <c r="F16" s="103" t="s">
        <v>63</v>
      </c>
      <c r="G16" s="147"/>
      <c r="H16" s="76" t="str">
        <f t="shared" si="0"/>
        <v>NE</v>
      </c>
      <c r="I16" s="126"/>
      <c r="J16" s="137"/>
      <c r="K16" s="126"/>
      <c r="L16" s="124"/>
      <c r="M16" s="124"/>
      <c r="N16" s="129"/>
      <c r="O16" s="77">
        <f t="shared" si="2"/>
        <v>660</v>
      </c>
      <c r="P16" s="78">
        <v>220</v>
      </c>
      <c r="Q16" s="153"/>
      <c r="R16" s="79">
        <f t="shared" si="3"/>
        <v>0</v>
      </c>
      <c r="S16" s="80" t="str">
        <f t="shared" si="1"/>
        <v xml:space="preserve"> </v>
      </c>
      <c r="T16" s="137"/>
      <c r="U16" s="74" t="s">
        <v>13</v>
      </c>
    </row>
    <row r="17" spans="2:21" ht="37.5" customHeight="1" x14ac:dyDescent="0.25">
      <c r="B17" s="61">
        <v>11</v>
      </c>
      <c r="C17" s="104" t="s">
        <v>64</v>
      </c>
      <c r="D17" s="62">
        <v>1</v>
      </c>
      <c r="E17" s="107" t="s">
        <v>28</v>
      </c>
      <c r="F17" s="104" t="s">
        <v>65</v>
      </c>
      <c r="G17" s="148"/>
      <c r="H17" s="63" t="str">
        <f t="shared" si="0"/>
        <v>NE</v>
      </c>
      <c r="I17" s="130" t="s">
        <v>29</v>
      </c>
      <c r="J17" s="135" t="s">
        <v>30</v>
      </c>
      <c r="K17" s="139"/>
      <c r="L17" s="130" t="s">
        <v>44</v>
      </c>
      <c r="M17" s="130" t="s">
        <v>45</v>
      </c>
      <c r="N17" s="131">
        <v>14</v>
      </c>
      <c r="O17" s="69">
        <f t="shared" si="2"/>
        <v>1900</v>
      </c>
      <c r="P17" s="64">
        <v>1900</v>
      </c>
      <c r="Q17" s="154"/>
      <c r="R17" s="70">
        <f t="shared" si="3"/>
        <v>0</v>
      </c>
      <c r="S17" s="71" t="str">
        <f t="shared" si="1"/>
        <v xml:space="preserve"> </v>
      </c>
      <c r="T17" s="135"/>
      <c r="U17" s="135" t="s">
        <v>10</v>
      </c>
    </row>
    <row r="18" spans="2:21" ht="37.5" customHeight="1" x14ac:dyDescent="0.25">
      <c r="B18" s="53">
        <v>12</v>
      </c>
      <c r="C18" s="102" t="s">
        <v>66</v>
      </c>
      <c r="D18" s="54">
        <v>1</v>
      </c>
      <c r="E18" s="55" t="s">
        <v>28</v>
      </c>
      <c r="F18" s="102" t="s">
        <v>67</v>
      </c>
      <c r="G18" s="146"/>
      <c r="H18" s="56" t="str">
        <f t="shared" si="0"/>
        <v>NE</v>
      </c>
      <c r="I18" s="125"/>
      <c r="J18" s="136"/>
      <c r="K18" s="133"/>
      <c r="L18" s="123"/>
      <c r="M18" s="123"/>
      <c r="N18" s="128"/>
      <c r="O18" s="57">
        <f t="shared" si="2"/>
        <v>1900</v>
      </c>
      <c r="P18" s="58">
        <v>1900</v>
      </c>
      <c r="Q18" s="152"/>
      <c r="R18" s="59">
        <f t="shared" ref="R18:R25" si="4">D18*Q18</f>
        <v>0</v>
      </c>
      <c r="S18" s="60" t="str">
        <f t="shared" ref="S18:S25" si="5">IF(ISNUMBER(Q18), IF(Q18&gt;P18,"NEVYHOVUJE","VYHOVUJE")," ")</f>
        <v xml:space="preserve"> </v>
      </c>
      <c r="T18" s="136"/>
      <c r="U18" s="136"/>
    </row>
    <row r="19" spans="2:21" ht="37.5" customHeight="1" x14ac:dyDescent="0.25">
      <c r="B19" s="53">
        <v>13</v>
      </c>
      <c r="C19" s="102" t="s">
        <v>68</v>
      </c>
      <c r="D19" s="54">
        <v>1</v>
      </c>
      <c r="E19" s="55" t="s">
        <v>28</v>
      </c>
      <c r="F19" s="102" t="s">
        <v>69</v>
      </c>
      <c r="G19" s="146"/>
      <c r="H19" s="56" t="str">
        <f t="shared" si="0"/>
        <v>NE</v>
      </c>
      <c r="I19" s="125"/>
      <c r="J19" s="136"/>
      <c r="K19" s="133"/>
      <c r="L19" s="123"/>
      <c r="M19" s="123"/>
      <c r="N19" s="128"/>
      <c r="O19" s="57">
        <f t="shared" si="2"/>
        <v>1900</v>
      </c>
      <c r="P19" s="58">
        <v>1900</v>
      </c>
      <c r="Q19" s="152"/>
      <c r="R19" s="59">
        <f t="shared" si="4"/>
        <v>0</v>
      </c>
      <c r="S19" s="60" t="str">
        <f t="shared" si="5"/>
        <v xml:space="preserve"> </v>
      </c>
      <c r="T19" s="136"/>
      <c r="U19" s="136"/>
    </row>
    <row r="20" spans="2:21" ht="37.5" customHeight="1" x14ac:dyDescent="0.25">
      <c r="B20" s="53">
        <v>14</v>
      </c>
      <c r="C20" s="102" t="s">
        <v>70</v>
      </c>
      <c r="D20" s="54">
        <v>3</v>
      </c>
      <c r="E20" s="55" t="s">
        <v>28</v>
      </c>
      <c r="F20" s="102" t="s">
        <v>71</v>
      </c>
      <c r="G20" s="146"/>
      <c r="H20" s="56" t="str">
        <f t="shared" si="0"/>
        <v>NE</v>
      </c>
      <c r="I20" s="125"/>
      <c r="J20" s="136"/>
      <c r="K20" s="133"/>
      <c r="L20" s="123"/>
      <c r="M20" s="123"/>
      <c r="N20" s="128"/>
      <c r="O20" s="57">
        <f t="shared" si="2"/>
        <v>4200</v>
      </c>
      <c r="P20" s="58">
        <v>1400</v>
      </c>
      <c r="Q20" s="152"/>
      <c r="R20" s="59">
        <f t="shared" si="4"/>
        <v>0</v>
      </c>
      <c r="S20" s="60" t="str">
        <f t="shared" si="5"/>
        <v xml:space="preserve"> </v>
      </c>
      <c r="T20" s="136"/>
      <c r="U20" s="136"/>
    </row>
    <row r="21" spans="2:21" ht="37.5" customHeight="1" x14ac:dyDescent="0.25">
      <c r="B21" s="53">
        <v>15</v>
      </c>
      <c r="C21" s="65" t="s">
        <v>34</v>
      </c>
      <c r="D21" s="54">
        <v>1</v>
      </c>
      <c r="E21" s="55" t="s">
        <v>28</v>
      </c>
      <c r="F21" s="102" t="s">
        <v>72</v>
      </c>
      <c r="G21" s="146"/>
      <c r="H21" s="56" t="str">
        <f t="shared" si="0"/>
        <v>ANO</v>
      </c>
      <c r="I21" s="125"/>
      <c r="J21" s="136"/>
      <c r="K21" s="133"/>
      <c r="L21" s="123"/>
      <c r="M21" s="123"/>
      <c r="N21" s="128"/>
      <c r="O21" s="57">
        <f t="shared" si="2"/>
        <v>2700</v>
      </c>
      <c r="P21" s="58">
        <v>2700</v>
      </c>
      <c r="Q21" s="152"/>
      <c r="R21" s="59">
        <f t="shared" si="4"/>
        <v>0</v>
      </c>
      <c r="S21" s="60" t="str">
        <f t="shared" si="5"/>
        <v xml:space="preserve"> </v>
      </c>
      <c r="T21" s="136"/>
      <c r="U21" s="136"/>
    </row>
    <row r="22" spans="2:21" ht="37.5" customHeight="1" thickBot="1" x14ac:dyDescent="0.3">
      <c r="B22" s="72">
        <v>16</v>
      </c>
      <c r="C22" s="75" t="s">
        <v>35</v>
      </c>
      <c r="D22" s="73">
        <v>1</v>
      </c>
      <c r="E22" s="74" t="s">
        <v>28</v>
      </c>
      <c r="F22" s="84" t="s">
        <v>36</v>
      </c>
      <c r="G22" s="147"/>
      <c r="H22" s="76" t="str">
        <f t="shared" si="0"/>
        <v>NE</v>
      </c>
      <c r="I22" s="126"/>
      <c r="J22" s="137"/>
      <c r="K22" s="134"/>
      <c r="L22" s="124"/>
      <c r="M22" s="124"/>
      <c r="N22" s="129"/>
      <c r="O22" s="77">
        <f t="shared" si="2"/>
        <v>1500</v>
      </c>
      <c r="P22" s="78">
        <v>1500</v>
      </c>
      <c r="Q22" s="153"/>
      <c r="R22" s="79">
        <f t="shared" si="4"/>
        <v>0</v>
      </c>
      <c r="S22" s="80" t="str">
        <f t="shared" si="5"/>
        <v xml:space="preserve"> </v>
      </c>
      <c r="T22" s="137"/>
      <c r="U22" s="137"/>
    </row>
    <row r="23" spans="2:21" ht="44.25" customHeight="1" x14ac:dyDescent="0.25">
      <c r="B23" s="92">
        <v>17</v>
      </c>
      <c r="C23" s="105" t="s">
        <v>76</v>
      </c>
      <c r="D23" s="93">
        <v>1</v>
      </c>
      <c r="E23" s="94" t="s">
        <v>28</v>
      </c>
      <c r="F23" s="105" t="s">
        <v>73</v>
      </c>
      <c r="G23" s="149"/>
      <c r="H23" s="95" t="str">
        <f t="shared" si="0"/>
        <v>ANO</v>
      </c>
      <c r="I23" s="130" t="s">
        <v>29</v>
      </c>
      <c r="J23" s="135" t="s">
        <v>30</v>
      </c>
      <c r="K23" s="139"/>
      <c r="L23" s="130" t="s">
        <v>46</v>
      </c>
      <c r="M23" s="130" t="s">
        <v>47</v>
      </c>
      <c r="N23" s="131">
        <v>14</v>
      </c>
      <c r="O23" s="96">
        <f t="shared" si="2"/>
        <v>4200</v>
      </c>
      <c r="P23" s="97">
        <v>4200</v>
      </c>
      <c r="Q23" s="155"/>
      <c r="R23" s="98">
        <f t="shared" si="4"/>
        <v>0</v>
      </c>
      <c r="S23" s="99" t="str">
        <f t="shared" si="5"/>
        <v xml:space="preserve"> </v>
      </c>
      <c r="T23" s="135"/>
      <c r="U23" s="135" t="s">
        <v>10</v>
      </c>
    </row>
    <row r="24" spans="2:21" ht="44.25" customHeight="1" thickBot="1" x14ac:dyDescent="0.3">
      <c r="B24" s="72">
        <v>18</v>
      </c>
      <c r="C24" s="103" t="s">
        <v>75</v>
      </c>
      <c r="D24" s="73">
        <v>2</v>
      </c>
      <c r="E24" s="74" t="s">
        <v>28</v>
      </c>
      <c r="F24" s="103" t="s">
        <v>74</v>
      </c>
      <c r="G24" s="147"/>
      <c r="H24" s="76" t="str">
        <f t="shared" si="0"/>
        <v>NE</v>
      </c>
      <c r="I24" s="126"/>
      <c r="J24" s="137"/>
      <c r="K24" s="134"/>
      <c r="L24" s="124"/>
      <c r="M24" s="126"/>
      <c r="N24" s="129"/>
      <c r="O24" s="77">
        <f t="shared" si="2"/>
        <v>3800</v>
      </c>
      <c r="P24" s="78">
        <v>1900</v>
      </c>
      <c r="Q24" s="153"/>
      <c r="R24" s="79">
        <f t="shared" si="4"/>
        <v>0</v>
      </c>
      <c r="S24" s="80" t="str">
        <f t="shared" si="5"/>
        <v xml:space="preserve"> </v>
      </c>
      <c r="T24" s="137"/>
      <c r="U24" s="137"/>
    </row>
    <row r="25" spans="2:21" ht="82.5" customHeight="1" thickBot="1" x14ac:dyDescent="0.3">
      <c r="B25" s="85">
        <v>19</v>
      </c>
      <c r="C25" s="106" t="s">
        <v>77</v>
      </c>
      <c r="D25" s="86">
        <v>1</v>
      </c>
      <c r="E25" s="81" t="s">
        <v>37</v>
      </c>
      <c r="F25" s="106" t="s">
        <v>78</v>
      </c>
      <c r="G25" s="150"/>
      <c r="H25" s="87" t="str">
        <f t="shared" si="0"/>
        <v>ANO</v>
      </c>
      <c r="I25" s="100" t="s">
        <v>29</v>
      </c>
      <c r="J25" s="100" t="s">
        <v>30</v>
      </c>
      <c r="K25" s="82"/>
      <c r="L25" s="100" t="s">
        <v>44</v>
      </c>
      <c r="M25" s="100" t="s">
        <v>45</v>
      </c>
      <c r="N25" s="83">
        <v>14</v>
      </c>
      <c r="O25" s="88">
        <f t="shared" si="2"/>
        <v>2850</v>
      </c>
      <c r="P25" s="89">
        <v>2850</v>
      </c>
      <c r="Q25" s="156"/>
      <c r="R25" s="90">
        <f t="shared" si="4"/>
        <v>0</v>
      </c>
      <c r="S25" s="91" t="str">
        <f t="shared" si="5"/>
        <v xml:space="preserve"> </v>
      </c>
      <c r="T25" s="81"/>
      <c r="U25" s="81" t="s">
        <v>10</v>
      </c>
    </row>
    <row r="26" spans="2:21" ht="16.5" thickTop="1" thickBot="1" x14ac:dyDescent="0.3">
      <c r="C26" s="5"/>
      <c r="D26" s="5"/>
      <c r="E26" s="5"/>
      <c r="F26" s="5"/>
      <c r="G26" s="5"/>
      <c r="H26" s="5"/>
      <c r="I26" s="5"/>
      <c r="J26" s="5"/>
      <c r="N26" s="5"/>
      <c r="O26" s="5"/>
      <c r="R26" s="47"/>
    </row>
    <row r="27" spans="2:21" ht="60.75" customHeight="1" thickTop="1" thickBot="1" x14ac:dyDescent="0.3">
      <c r="B27" s="117" t="s">
        <v>15</v>
      </c>
      <c r="C27" s="118"/>
      <c r="D27" s="118"/>
      <c r="E27" s="118"/>
      <c r="F27" s="118"/>
      <c r="G27" s="118"/>
      <c r="H27" s="108"/>
      <c r="I27" s="27"/>
      <c r="J27" s="27"/>
      <c r="K27" s="27"/>
      <c r="L27" s="12"/>
      <c r="M27" s="12"/>
      <c r="N27" s="28"/>
      <c r="O27" s="28"/>
      <c r="P27" s="29" t="s">
        <v>11</v>
      </c>
      <c r="Q27" s="119" t="s">
        <v>12</v>
      </c>
      <c r="R27" s="120"/>
      <c r="S27" s="121"/>
      <c r="T27" s="22"/>
      <c r="U27" s="30"/>
    </row>
    <row r="28" spans="2:21" ht="33" customHeight="1" thickTop="1" thickBot="1" x14ac:dyDescent="0.3">
      <c r="B28" s="110" t="s">
        <v>16</v>
      </c>
      <c r="C28" s="111"/>
      <c r="D28" s="111"/>
      <c r="E28" s="111"/>
      <c r="F28" s="111"/>
      <c r="G28" s="111"/>
      <c r="H28" s="37"/>
      <c r="I28" s="31"/>
      <c r="L28" s="10"/>
      <c r="M28" s="10"/>
      <c r="N28" s="32"/>
      <c r="O28" s="32"/>
      <c r="P28" s="33">
        <f>SUM(O7:O25)</f>
        <v>38810</v>
      </c>
      <c r="Q28" s="112">
        <f>SUM(R7:R25)</f>
        <v>0</v>
      </c>
      <c r="R28" s="113"/>
      <c r="S28" s="114"/>
    </row>
    <row r="29" spans="2:21" ht="14.25" customHeight="1" thickTop="1" x14ac:dyDescent="0.25"/>
    <row r="30" spans="2:21" ht="14.25" customHeight="1" x14ac:dyDescent="0.25">
      <c r="B30" s="40"/>
    </row>
    <row r="31" spans="2:21" ht="14.25" customHeight="1" x14ac:dyDescent="0.25">
      <c r="B31" s="41"/>
      <c r="C31" s="40"/>
    </row>
    <row r="32" spans="2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</sheetData>
  <sheetProtection algorithmName="SHA-512" hashValue="wP+O1xqTUTAXkGXMB22rSfAKMwh1YPAdUbsXBdIXgrkdpxVSdds3W2i6rPW5Wz5FYk1zUlAyz+aXO3oKorqKEg==" saltValue="WxhYpiGY9WVfpGqSYTRMTA==" spinCount="100000" sheet="1" objects="1" scenarios="1"/>
  <mergeCells count="37">
    <mergeCell ref="T23:T24"/>
    <mergeCell ref="U23:U24"/>
    <mergeCell ref="K7:K11"/>
    <mergeCell ref="J12:J16"/>
    <mergeCell ref="K12:K16"/>
    <mergeCell ref="J17:J22"/>
    <mergeCell ref="K17:K22"/>
    <mergeCell ref="J7:J11"/>
    <mergeCell ref="U7:U11"/>
    <mergeCell ref="T7:T11"/>
    <mergeCell ref="T12:T16"/>
    <mergeCell ref="U12:U15"/>
    <mergeCell ref="U17:U22"/>
    <mergeCell ref="T17:T22"/>
    <mergeCell ref="L7:L11"/>
    <mergeCell ref="M7:M11"/>
    <mergeCell ref="N7:N11"/>
    <mergeCell ref="L12:L16"/>
    <mergeCell ref="M12:M16"/>
    <mergeCell ref="N12:N16"/>
    <mergeCell ref="L17:L22"/>
    <mergeCell ref="M17:M22"/>
    <mergeCell ref="N17:N22"/>
    <mergeCell ref="B28:G28"/>
    <mergeCell ref="Q28:S28"/>
    <mergeCell ref="B1:C1"/>
    <mergeCell ref="B27:G27"/>
    <mergeCell ref="Q27:S27"/>
    <mergeCell ref="J23:J24"/>
    <mergeCell ref="K23:K24"/>
    <mergeCell ref="I7:I11"/>
    <mergeCell ref="I12:I16"/>
    <mergeCell ref="I17:I22"/>
    <mergeCell ref="I23:I24"/>
    <mergeCell ref="L23:L24"/>
    <mergeCell ref="M23:M24"/>
    <mergeCell ref="N23:N24"/>
  </mergeCells>
  <conditionalFormatting sqref="B7:B25 D7:D25">
    <cfRule type="containsBlanks" dxfId="11" priority="53">
      <formula>LEN(TRIM(B7))=0</formula>
    </cfRule>
  </conditionalFormatting>
  <conditionalFormatting sqref="B7:B25">
    <cfRule type="cellIs" dxfId="10" priority="48" operator="greaterThanOrEqual">
      <formula>1</formula>
    </cfRule>
  </conditionalFormatting>
  <conditionalFormatting sqref="S7:S25">
    <cfRule type="cellIs" dxfId="9" priority="45" operator="equal">
      <formula>"VYHOVUJE"</formula>
    </cfRule>
  </conditionalFormatting>
  <conditionalFormatting sqref="S7:S25">
    <cfRule type="cellIs" dxfId="8" priority="44" operator="equal">
      <formula>"NEVYHOVUJE"</formula>
    </cfRule>
  </conditionalFormatting>
  <conditionalFormatting sqref="G7:G25 Q7:Q25">
    <cfRule type="containsBlanks" dxfId="7" priority="25">
      <formula>LEN(TRIM(G7))=0</formula>
    </cfRule>
  </conditionalFormatting>
  <conditionalFormatting sqref="G7:G25 Q7:Q25">
    <cfRule type="notContainsBlanks" dxfId="6" priority="23">
      <formula>LEN(TRIM(G7))&gt;0</formula>
    </cfRule>
  </conditionalFormatting>
  <conditionalFormatting sqref="G7:G25 Q7:Q25">
    <cfRule type="notContainsBlanks" dxfId="5" priority="22">
      <formula>LEN(TRIM(G7))&gt;0</formula>
    </cfRule>
  </conditionalFormatting>
  <conditionalFormatting sqref="G7:G25">
    <cfRule type="notContainsBlanks" dxfId="4" priority="21">
      <formula>LEN(TRIM(G7))&gt;0</formula>
    </cfRule>
  </conditionalFormatting>
  <conditionalFormatting sqref="H7:H25">
    <cfRule type="containsBlanks" dxfId="3" priority="54">
      <formula>LEN(TRIM(H7))=0</formula>
    </cfRule>
  </conditionalFormatting>
  <conditionalFormatting sqref="H7:H25">
    <cfRule type="notContainsBlanks" dxfId="2" priority="56">
      <formula>LEN(TRIM(H7))&gt;0</formula>
    </cfRule>
  </conditionalFormatting>
  <conditionalFormatting sqref="H7:H25">
    <cfRule type="containsText" dxfId="1" priority="3" operator="containsText" text="ANO">
      <formula>NOT(ISERROR(SEARCH("ANO",H7)))</formula>
    </cfRule>
  </conditionalFormatting>
  <conditionalFormatting sqref="H7:H25">
    <cfRule type="containsText" dxfId="0" priority="1" operator="containsText" text="ANO">
      <formula>NOT(ISERROR(SEARCH("ANO",H7)))</formula>
    </cfRule>
  </conditionalFormatting>
  <dataValidations count="3">
    <dataValidation type="list" showInputMessage="1" showErrorMessage="1" sqref="E7:E25" xr:uid="{00000000-0002-0000-0000-000000000000}">
      <formula1>"ks,bal,sada,"</formula1>
    </dataValidation>
    <dataValidation type="list" showInputMessage="1" showErrorMessage="1" sqref="H7:H25 J7" xr:uid="{00000000-0002-0000-0000-000001000000}">
      <formula1>"ANO,NE"</formula1>
    </dataValidation>
    <dataValidation type="list" allowBlank="1" showInputMessage="1" showErrorMessage="1" sqref="J12 J17 J23 J25" xr:uid="{F3DA611F-D4E1-43E2-B038-E904B11708CE}">
      <formula1>"ANO,NE"</formula1>
    </dataValidation>
  </dataValidations>
  <pageMargins left="0.11811023622047245" right="0.15748031496062992" top="0.27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2021-09-06T05:55:26Z</cp:lastPrinted>
  <dcterms:created xsi:type="dcterms:W3CDTF">2014-03-05T12:43:32Z</dcterms:created>
  <dcterms:modified xsi:type="dcterms:W3CDTF">2021-09-13T08:37:59Z</dcterms:modified>
</cp:coreProperties>
</file>